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<sst xmlns="http://schemas.openxmlformats.org/spreadsheetml/2006/main" count="45" uniqueCount="25">
  <si>
    <t>FY 2009</t>
  </si>
  <si>
    <t>FY 2010</t>
  </si>
  <si>
    <t>BUDGET</t>
  </si>
  <si>
    <t>$ Change</t>
  </si>
  <si>
    <t>% Change</t>
  </si>
  <si>
    <t>EXPENDITURES</t>
  </si>
  <si>
    <t>TOWN SERVICES</t>
  </si>
  <si>
    <t>COUNTY ASSESSMENT</t>
  </si>
  <si>
    <t>SCHOOL DEPARTMENT</t>
  </si>
  <si>
    <t>COMMUNITY SERVICES</t>
  </si>
  <si>
    <t>Local Homestead Exemption</t>
  </si>
  <si>
    <t>TOTAL</t>
  </si>
  <si>
    <t>REVENUE</t>
  </si>
  <si>
    <t>NET TO TAXES</t>
  </si>
  <si>
    <t>TOWN  SERVICES</t>
  </si>
  <si>
    <t>TAX RATES (Rounded to nearest ¢)</t>
  </si>
  <si>
    <t>SUBTOTAL</t>
  </si>
  <si>
    <t xml:space="preserve"> Local Homestead Exemption</t>
  </si>
  <si>
    <t>TAX RATE VALUATION BASIS</t>
  </si>
  <si>
    <t>FY 2006</t>
  </si>
  <si>
    <t>FY 2007</t>
  </si>
  <si>
    <t>FY 2008</t>
  </si>
  <si>
    <t>FY 2011</t>
  </si>
  <si>
    <t>10 to 11</t>
  </si>
  <si>
    <t>COMMUNITY SERVICES (NET)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</si>
</sst>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.000_);_(&quot;$&quot;* \(#,##0.000\);_(&quot;$&quot;* &quot;-&quot;??_);_(@_)"/>
  </numFmts>
  <fonts count="5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Verdan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4" fontId="2" fillId="0" borderId="1" xfId="17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2" fillId="0" borderId="1" xfId="17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164" fontId="2" fillId="2" borderId="1" xfId="17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17" applyNumberFormat="1" applyFont="1" applyBorder="1" applyAlignment="1">
      <alignment/>
    </xf>
    <xf numFmtId="0" fontId="1" fillId="0" borderId="1" xfId="0" applyFont="1" applyBorder="1" applyAlignment="1">
      <alignment/>
    </xf>
    <xf numFmtId="164" fontId="2" fillId="0" borderId="1" xfId="15" applyNumberFormat="1" applyFont="1" applyFill="1" applyBorder="1" applyAlignment="1">
      <alignment/>
    </xf>
    <xf numFmtId="44" fontId="2" fillId="0" borderId="1" xfId="17" applyFont="1" applyFill="1" applyBorder="1" applyAlignment="1">
      <alignment/>
    </xf>
    <xf numFmtId="166" fontId="2" fillId="0" borderId="1" xfId="19" applyNumberFormat="1" applyFont="1" applyBorder="1" applyAlignment="1">
      <alignment/>
    </xf>
    <xf numFmtId="44" fontId="2" fillId="0" borderId="1" xfId="17" applyNumberFormat="1" applyFont="1" applyFill="1" applyBorder="1" applyAlignment="1">
      <alignment/>
    </xf>
    <xf numFmtId="44" fontId="2" fillId="0" borderId="1" xfId="17" applyNumberFormat="1" applyFont="1" applyBorder="1" applyAlignment="1">
      <alignment/>
    </xf>
    <xf numFmtId="0" fontId="0" fillId="0" borderId="1" xfId="0" applyBorder="1" applyAlignment="1">
      <alignment/>
    </xf>
    <xf numFmtId="9" fontId="2" fillId="0" borderId="1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A1" sqref="A1:I33"/>
    </sheetView>
  </sheetViews>
  <sheetFormatPr defaultColWidth="9.140625" defaultRowHeight="12.75"/>
  <cols>
    <col min="1" max="1" width="39.7109375" style="4" customWidth="1"/>
    <col min="2" max="2" width="0.13671875" style="16" hidden="1" customWidth="1"/>
    <col min="3" max="4" width="18.8515625" style="16" hidden="1" customWidth="1"/>
    <col min="5" max="5" width="18.8515625" style="4" hidden="1" customWidth="1"/>
    <col min="6" max="6" width="18.8515625" style="4" bestFit="1" customWidth="1"/>
    <col min="7" max="7" width="18.7109375" style="4" customWidth="1"/>
    <col min="8" max="8" width="16.28125" style="4" bestFit="1" customWidth="1"/>
    <col min="9" max="9" width="12.7109375" style="4" bestFit="1" customWidth="1"/>
    <col min="10" max="16384" width="12.57421875" style="4" customWidth="1"/>
  </cols>
  <sheetData>
    <row r="1" spans="1:9" ht="15.75">
      <c r="A1" s="1"/>
      <c r="B1" s="2" t="s">
        <v>19</v>
      </c>
      <c r="C1" s="2" t="s">
        <v>20</v>
      </c>
      <c r="D1" s="2" t="s">
        <v>21</v>
      </c>
      <c r="E1" s="2" t="s">
        <v>0</v>
      </c>
      <c r="F1" s="2" t="s">
        <v>1</v>
      </c>
      <c r="G1" s="2" t="s">
        <v>22</v>
      </c>
      <c r="H1" s="3" t="s">
        <v>2</v>
      </c>
      <c r="I1" s="3" t="s">
        <v>2</v>
      </c>
    </row>
    <row r="2" spans="1:9" ht="15.75">
      <c r="A2" s="3"/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23</v>
      </c>
      <c r="I2" s="5" t="s">
        <v>23</v>
      </c>
    </row>
    <row r="3" spans="1:9" ht="15.75">
      <c r="A3" s="3"/>
      <c r="B3" s="2"/>
      <c r="C3" s="2"/>
      <c r="D3" s="2"/>
      <c r="E3" s="5"/>
      <c r="F3" s="5"/>
      <c r="G3" s="5"/>
      <c r="H3" s="3" t="s">
        <v>3</v>
      </c>
      <c r="I3" s="3" t="s">
        <v>4</v>
      </c>
    </row>
    <row r="4" spans="1:9" ht="15.75">
      <c r="A4" s="6" t="s">
        <v>5</v>
      </c>
      <c r="B4" s="5"/>
      <c r="C4" s="5"/>
      <c r="D4" s="5"/>
      <c r="E4" s="7"/>
      <c r="F4" s="7"/>
      <c r="G4" s="7"/>
      <c r="H4" s="7"/>
      <c r="I4" s="3"/>
    </row>
    <row r="5" spans="1:9" ht="15.75">
      <c r="A5" s="8" t="s">
        <v>6</v>
      </c>
      <c r="B5" s="9">
        <v>8000155</v>
      </c>
      <c r="C5" s="9">
        <v>8310185</v>
      </c>
      <c r="D5" s="9">
        <v>8515390</v>
      </c>
      <c r="E5" s="9">
        <v>8804090</v>
      </c>
      <c r="F5" s="9">
        <v>8533254</v>
      </c>
      <c r="G5" s="9">
        <v>8539687</v>
      </c>
      <c r="H5" s="9">
        <f>SUM(G5-F5)</f>
        <v>6433</v>
      </c>
      <c r="I5" s="13">
        <f>SUM(H5/F5)</f>
        <v>0.0007538741961741676</v>
      </c>
    </row>
    <row r="6" spans="1:9" ht="15.75">
      <c r="A6" s="8" t="s">
        <v>7</v>
      </c>
      <c r="B6" s="9">
        <v>889244</v>
      </c>
      <c r="C6" s="9">
        <v>888249</v>
      </c>
      <c r="D6" s="9">
        <v>936220</v>
      </c>
      <c r="E6" s="9">
        <v>1010011</v>
      </c>
      <c r="F6" s="9">
        <v>967750</v>
      </c>
      <c r="G6" s="9">
        <v>947600</v>
      </c>
      <c r="H6" s="9">
        <f aca="true" t="shared" si="0" ref="H6:H33">SUM(G6-F6)</f>
        <v>-20150</v>
      </c>
      <c r="I6" s="13">
        <f aca="true" t="shared" si="1" ref="I6:I32">SUM(H6/F6)</f>
        <v>-0.020821493154223714</v>
      </c>
    </row>
    <row r="7" spans="1:9" ht="15.75">
      <c r="A7" s="8" t="s">
        <v>8</v>
      </c>
      <c r="B7" s="9">
        <v>17554204</v>
      </c>
      <c r="C7" s="9">
        <v>18244294</v>
      </c>
      <c r="D7" s="9">
        <f>SUM(C7*1.03)</f>
        <v>18791622.82</v>
      </c>
      <c r="E7" s="9">
        <v>19787579</v>
      </c>
      <c r="F7" s="9">
        <v>20005086</v>
      </c>
      <c r="G7" s="9">
        <v>20676971</v>
      </c>
      <c r="H7" s="9">
        <f t="shared" si="0"/>
        <v>671885</v>
      </c>
      <c r="I7" s="13">
        <f t="shared" si="1"/>
        <v>0.0335857091541621</v>
      </c>
    </row>
    <row r="8" spans="1:9" ht="15.75">
      <c r="A8" s="8" t="s">
        <v>24</v>
      </c>
      <c r="B8" s="9">
        <v>149845</v>
      </c>
      <c r="C8" s="9">
        <v>152000</v>
      </c>
      <c r="D8" s="9">
        <v>152000</v>
      </c>
      <c r="E8" s="9">
        <v>158273</v>
      </c>
      <c r="F8" s="9">
        <v>126400</v>
      </c>
      <c r="G8" s="9">
        <v>186993</v>
      </c>
      <c r="H8" s="9">
        <f>SUM(G8-F8)</f>
        <v>60593</v>
      </c>
      <c r="I8" s="13">
        <f>SUM(H8/F8)</f>
        <v>0.479375</v>
      </c>
    </row>
    <row r="9" spans="1:9" ht="15.75">
      <c r="A9" s="8" t="s">
        <v>10</v>
      </c>
      <c r="B9" s="9"/>
      <c r="C9" s="9"/>
      <c r="D9" s="9"/>
      <c r="E9" s="9">
        <v>232000</v>
      </c>
      <c r="F9" s="9">
        <v>220000</v>
      </c>
      <c r="G9" s="9">
        <v>185000</v>
      </c>
      <c r="H9" s="9">
        <f t="shared" si="0"/>
        <v>-35000</v>
      </c>
      <c r="I9" s="13">
        <f t="shared" si="1"/>
        <v>-0.1590909090909091</v>
      </c>
    </row>
    <row r="10" spans="1:9" ht="15.75">
      <c r="A10" s="8" t="s">
        <v>11</v>
      </c>
      <c r="B10" s="9">
        <f>SUM(B5:B9)</f>
        <v>26593448</v>
      </c>
      <c r="C10" s="9">
        <f>SUM(C5:C9)</f>
        <v>27594728</v>
      </c>
      <c r="D10" s="9">
        <f>SUM(D5:D9)</f>
        <v>28395232.82</v>
      </c>
      <c r="E10" s="9">
        <f>SUM(E5:E9)</f>
        <v>29991953</v>
      </c>
      <c r="F10" s="9">
        <f>SUM(F5:F9)</f>
        <v>29852490</v>
      </c>
      <c r="G10" s="9">
        <f>SUM(G5:G9)</f>
        <v>30536251</v>
      </c>
      <c r="H10" s="9">
        <f t="shared" si="0"/>
        <v>683761</v>
      </c>
      <c r="I10" s="13">
        <f t="shared" si="1"/>
        <v>0.022904655524547533</v>
      </c>
    </row>
    <row r="11" spans="1:9" ht="15.75">
      <c r="A11" s="8"/>
      <c r="B11" s="8"/>
      <c r="C11" s="8"/>
      <c r="D11" s="8"/>
      <c r="E11" s="8"/>
      <c r="F11" s="8"/>
      <c r="G11" s="8"/>
      <c r="H11" s="9"/>
      <c r="I11" s="13"/>
    </row>
    <row r="12" spans="1:9" ht="15.75">
      <c r="A12" s="10" t="s">
        <v>12</v>
      </c>
      <c r="B12" s="8"/>
      <c r="C12" s="8"/>
      <c r="D12" s="8"/>
      <c r="E12" s="8"/>
      <c r="F12" s="8"/>
      <c r="G12" s="8"/>
      <c r="H12" s="9"/>
      <c r="I12" s="13"/>
    </row>
    <row r="13" spans="1:9" ht="15.75">
      <c r="A13" s="8" t="s">
        <v>6</v>
      </c>
      <c r="B13" s="11">
        <v>3600000</v>
      </c>
      <c r="C13" s="11">
        <v>3612000</v>
      </c>
      <c r="D13" s="11">
        <v>3667560</v>
      </c>
      <c r="E13" s="11">
        <v>3447500</v>
      </c>
      <c r="F13" s="11">
        <v>3152500</v>
      </c>
      <c r="G13" s="11">
        <v>3152500</v>
      </c>
      <c r="H13" s="9">
        <f t="shared" si="0"/>
        <v>0</v>
      </c>
      <c r="I13" s="13">
        <f t="shared" si="1"/>
        <v>0</v>
      </c>
    </row>
    <row r="14" spans="1:9" ht="15.75">
      <c r="A14" s="8" t="s">
        <v>8</v>
      </c>
      <c r="B14" s="9">
        <v>2578840</v>
      </c>
      <c r="C14" s="9">
        <v>3067562</v>
      </c>
      <c r="D14" s="11">
        <v>3234486</v>
      </c>
      <c r="E14" s="11">
        <v>3445812</v>
      </c>
      <c r="F14" s="11">
        <v>3259082</v>
      </c>
      <c r="G14" s="11">
        <v>3346636</v>
      </c>
      <c r="H14" s="9">
        <f t="shared" si="0"/>
        <v>87554</v>
      </c>
      <c r="I14" s="13">
        <f t="shared" si="1"/>
        <v>0.02686462015991006</v>
      </c>
    </row>
    <row r="15" spans="1:9" ht="15.75">
      <c r="A15" s="8" t="s">
        <v>11</v>
      </c>
      <c r="B15" s="9">
        <f>SUM(B13:B14)</f>
        <v>6178840</v>
      </c>
      <c r="C15" s="9">
        <f>SUM(C13:C14)</f>
        <v>6679562</v>
      </c>
      <c r="D15" s="11">
        <f>SUM(D13:D14)</f>
        <v>6902046</v>
      </c>
      <c r="E15" s="11">
        <f>SUM(E13:E14)</f>
        <v>6893312</v>
      </c>
      <c r="F15" s="11">
        <f>SUM(F13:F14)</f>
        <v>6411582</v>
      </c>
      <c r="G15" s="11">
        <f>SUM(G13:G14)</f>
        <v>6499136</v>
      </c>
      <c r="H15" s="9">
        <f t="shared" si="0"/>
        <v>87554</v>
      </c>
      <c r="I15" s="13">
        <f t="shared" si="1"/>
        <v>0.013655600131137681</v>
      </c>
    </row>
    <row r="16" spans="1:9" ht="15.75">
      <c r="A16" s="8"/>
      <c r="B16" s="9"/>
      <c r="C16" s="9"/>
      <c r="D16" s="11"/>
      <c r="E16" s="11"/>
      <c r="F16" s="11"/>
      <c r="G16" s="11"/>
      <c r="H16" s="9"/>
      <c r="I16" s="13"/>
    </row>
    <row r="17" spans="1:9" ht="15.75">
      <c r="A17" s="10" t="s">
        <v>13</v>
      </c>
      <c r="B17" s="9"/>
      <c r="C17" s="9"/>
      <c r="D17" s="11"/>
      <c r="E17" s="11"/>
      <c r="F17" s="11"/>
      <c r="G17" s="11"/>
      <c r="H17" s="9"/>
      <c r="I17" s="13"/>
    </row>
    <row r="18" spans="1:9" ht="15.75">
      <c r="A18" s="8" t="s">
        <v>14</v>
      </c>
      <c r="B18" s="9">
        <f>SUM(B5-B13)</f>
        <v>4400155</v>
      </c>
      <c r="C18" s="9">
        <f>SUM(C5-C13)</f>
        <v>4698185</v>
      </c>
      <c r="D18" s="9">
        <f>SUM(D5-D13)</f>
        <v>4847830</v>
      </c>
      <c r="E18" s="9">
        <f>SUM(E5-E13)</f>
        <v>5356590</v>
      </c>
      <c r="F18" s="9">
        <f>SUM(F5-F13)</f>
        <v>5380754</v>
      </c>
      <c r="G18" s="9">
        <f>SUM(G5-G13)</f>
        <v>5387187</v>
      </c>
      <c r="H18" s="9">
        <f t="shared" si="0"/>
        <v>6433</v>
      </c>
      <c r="I18" s="13">
        <f t="shared" si="1"/>
        <v>0.0011955573512559764</v>
      </c>
    </row>
    <row r="19" spans="1:9" ht="15.75">
      <c r="A19" s="8" t="s">
        <v>7</v>
      </c>
      <c r="B19" s="9">
        <v>1010011</v>
      </c>
      <c r="C19" s="9">
        <v>1010011</v>
      </c>
      <c r="D19" s="9">
        <v>1010011</v>
      </c>
      <c r="E19" s="9">
        <v>1010011</v>
      </c>
      <c r="F19" s="9">
        <f>SUM(F6)</f>
        <v>967750</v>
      </c>
      <c r="G19" s="9">
        <f>SUM(G6)</f>
        <v>947600</v>
      </c>
      <c r="H19" s="9">
        <f t="shared" si="0"/>
        <v>-20150</v>
      </c>
      <c r="I19" s="13">
        <f t="shared" si="1"/>
        <v>-0.020821493154223714</v>
      </c>
    </row>
    <row r="20" spans="1:9" ht="15.75">
      <c r="A20" s="8" t="s">
        <v>8</v>
      </c>
      <c r="B20" s="9">
        <f>SUM(B7-B14)</f>
        <v>14975364</v>
      </c>
      <c r="C20" s="9">
        <f>SUM(C7-C14)</f>
        <v>15176732</v>
      </c>
      <c r="D20" s="9">
        <f>SUM(D7-D14)</f>
        <v>15557136.82</v>
      </c>
      <c r="E20" s="9">
        <f>SUM(E7-E14)</f>
        <v>16341767</v>
      </c>
      <c r="F20" s="9">
        <f>SUM(F7-F14)</f>
        <v>16746004</v>
      </c>
      <c r="G20" s="9">
        <f>SUM(G7-G14)</f>
        <v>17330335</v>
      </c>
      <c r="H20" s="9">
        <f t="shared" si="0"/>
        <v>584331</v>
      </c>
      <c r="I20" s="13">
        <f t="shared" si="1"/>
        <v>0.034893757340557184</v>
      </c>
    </row>
    <row r="21" spans="1:9" ht="15.75">
      <c r="A21" s="8" t="s">
        <v>9</v>
      </c>
      <c r="B21" s="9">
        <v>149845</v>
      </c>
      <c r="C21" s="9">
        <v>152000</v>
      </c>
      <c r="D21" s="9">
        <v>152000</v>
      </c>
      <c r="E21" s="9">
        <v>158273</v>
      </c>
      <c r="F21" s="9">
        <v>126400</v>
      </c>
      <c r="G21" s="9">
        <v>186993</v>
      </c>
      <c r="H21" s="9">
        <f t="shared" si="0"/>
        <v>60593</v>
      </c>
      <c r="I21" s="13">
        <f t="shared" si="1"/>
        <v>0.479375</v>
      </c>
    </row>
    <row r="22" spans="1:9" ht="15.75">
      <c r="A22" s="8" t="s">
        <v>10</v>
      </c>
      <c r="B22" s="9">
        <v>232000</v>
      </c>
      <c r="C22" s="9">
        <v>232000</v>
      </c>
      <c r="D22" s="9">
        <v>232000</v>
      </c>
      <c r="E22" s="9">
        <v>232000</v>
      </c>
      <c r="F22" s="9">
        <v>220000</v>
      </c>
      <c r="G22" s="9">
        <v>185000</v>
      </c>
      <c r="H22" s="9">
        <f t="shared" si="0"/>
        <v>-35000</v>
      </c>
      <c r="I22" s="13">
        <f t="shared" si="1"/>
        <v>-0.1590909090909091</v>
      </c>
    </row>
    <row r="23" spans="1:9" ht="15.75">
      <c r="A23" s="8" t="s">
        <v>11</v>
      </c>
      <c r="B23" s="9">
        <f aca="true" t="shared" si="2" ref="B23:G23">SUM(B18:B22)</f>
        <v>20767375</v>
      </c>
      <c r="C23" s="9">
        <f t="shared" si="2"/>
        <v>21268928</v>
      </c>
      <c r="D23" s="9">
        <f t="shared" si="2"/>
        <v>21798977.82</v>
      </c>
      <c r="E23" s="9">
        <f t="shared" si="2"/>
        <v>23098641</v>
      </c>
      <c r="F23" s="9">
        <f t="shared" si="2"/>
        <v>23440908</v>
      </c>
      <c r="G23" s="9">
        <f t="shared" si="2"/>
        <v>24037115</v>
      </c>
      <c r="H23" s="9">
        <f t="shared" si="0"/>
        <v>596207</v>
      </c>
      <c r="I23" s="13">
        <f t="shared" si="1"/>
        <v>0.02543446695836185</v>
      </c>
    </row>
    <row r="24" spans="1:9" ht="15.75">
      <c r="A24" s="8"/>
      <c r="B24" s="8"/>
      <c r="C24" s="8"/>
      <c r="D24" s="11"/>
      <c r="E24" s="11"/>
      <c r="F24" s="11"/>
      <c r="G24" s="11"/>
      <c r="H24" s="9"/>
      <c r="I24" s="17"/>
    </row>
    <row r="25" spans="1:9" ht="15.75">
      <c r="A25" s="10" t="s">
        <v>15</v>
      </c>
      <c r="B25" s="8"/>
      <c r="C25" s="8"/>
      <c r="D25" s="11"/>
      <c r="E25" s="11"/>
      <c r="F25" s="11"/>
      <c r="G25" s="11"/>
      <c r="H25" s="9"/>
      <c r="I25" s="17"/>
    </row>
    <row r="26" spans="1:9" ht="15.75">
      <c r="A26" s="8" t="s">
        <v>6</v>
      </c>
      <c r="B26" s="15">
        <f>SUM(B18/1299000)</f>
        <v>3.3873402617397996</v>
      </c>
      <c r="C26" s="15">
        <v>3.59</v>
      </c>
      <c r="D26" s="12">
        <v>3.67</v>
      </c>
      <c r="E26" s="12">
        <f>SUM(E18/1324000)</f>
        <v>4.045762839879154</v>
      </c>
      <c r="F26" s="12">
        <f>SUM(F18/1335500)</f>
        <v>4.029018345189068</v>
      </c>
      <c r="G26" s="14">
        <f>SUM(G18/1345000)</f>
        <v>4.005343494423792</v>
      </c>
      <c r="H26" s="15">
        <f t="shared" si="0"/>
        <v>-0.023674850765276645</v>
      </c>
      <c r="I26" s="13">
        <f t="shared" si="1"/>
        <v>-0.005876084131894332</v>
      </c>
    </row>
    <row r="27" spans="1:9" ht="15.75">
      <c r="A27" s="8" t="s">
        <v>7</v>
      </c>
      <c r="B27" s="15">
        <v>0.68</v>
      </c>
      <c r="C27" s="15">
        <v>0.68</v>
      </c>
      <c r="D27" s="12">
        <v>0.71</v>
      </c>
      <c r="E27" s="12">
        <f>SUM(E19/1324000)</f>
        <v>0.7628481873111782</v>
      </c>
      <c r="F27" s="12">
        <f>SUM(F19/1335500)</f>
        <v>0.7246349681767128</v>
      </c>
      <c r="G27" s="12">
        <f>SUM(G19/1345000)</f>
        <v>0.7045353159851301</v>
      </c>
      <c r="H27" s="15">
        <f t="shared" si="0"/>
        <v>-0.020099652191582718</v>
      </c>
      <c r="I27" s="13">
        <f t="shared" si="1"/>
        <v>-0.027737623871721746</v>
      </c>
    </row>
    <row r="28" spans="1:9" ht="15.75">
      <c r="A28" s="8" t="s">
        <v>8</v>
      </c>
      <c r="B28" s="15">
        <f>SUM(B20/1299000)</f>
        <v>11.528378752886836</v>
      </c>
      <c r="C28" s="15">
        <v>11.58</v>
      </c>
      <c r="D28" s="12">
        <v>11.79</v>
      </c>
      <c r="E28" s="12">
        <f>SUM(E20/1324000)</f>
        <v>12.342724320241691</v>
      </c>
      <c r="F28" s="12">
        <f>SUM(F20/1335500)</f>
        <v>12.53912691875702</v>
      </c>
      <c r="G28" s="14">
        <f>SUM(G20/1345000)</f>
        <v>12.885007434944239</v>
      </c>
      <c r="H28" s="15">
        <f t="shared" si="0"/>
        <v>0.3458805161872185</v>
      </c>
      <c r="I28" s="13">
        <f t="shared" si="1"/>
        <v>0.027584098831460346</v>
      </c>
    </row>
    <row r="29" spans="1:9" ht="15.75">
      <c r="A29" s="8" t="s">
        <v>9</v>
      </c>
      <c r="B29" s="15">
        <f>SUM(B21/1299000)</f>
        <v>0.11535411855273286</v>
      </c>
      <c r="C29" s="15">
        <v>0.12</v>
      </c>
      <c r="D29" s="12">
        <v>0.12</v>
      </c>
      <c r="E29" s="12">
        <f>SUM(E21/1324000)</f>
        <v>0.11954154078549849</v>
      </c>
      <c r="F29" s="12">
        <f>SUM(F21/1335500)</f>
        <v>0.09464619992512167</v>
      </c>
      <c r="G29" s="12">
        <f>SUM(G21/1345000)</f>
        <v>0.1390282527881041</v>
      </c>
      <c r="H29" s="15">
        <f t="shared" si="0"/>
        <v>0.04438205286298243</v>
      </c>
      <c r="I29" s="13">
        <f t="shared" si="1"/>
        <v>0.46892588289962844</v>
      </c>
    </row>
    <row r="30" spans="1:9" ht="15.75">
      <c r="A30" s="8" t="s">
        <v>16</v>
      </c>
      <c r="B30" s="15">
        <f aca="true" t="shared" si="3" ref="B30:G30">SUM(B26:B29)</f>
        <v>15.711073133179367</v>
      </c>
      <c r="C30" s="15">
        <f t="shared" si="3"/>
        <v>15.969999999999999</v>
      </c>
      <c r="D30" s="12">
        <f t="shared" si="3"/>
        <v>16.29</v>
      </c>
      <c r="E30" s="12">
        <f t="shared" si="3"/>
        <v>17.270876888217522</v>
      </c>
      <c r="F30" s="12">
        <f t="shared" si="3"/>
        <v>17.387426432047924</v>
      </c>
      <c r="G30" s="12">
        <f t="shared" si="3"/>
        <v>17.733914498141264</v>
      </c>
      <c r="H30" s="15">
        <f t="shared" si="0"/>
        <v>0.3464880660933396</v>
      </c>
      <c r="I30" s="13">
        <f t="shared" si="1"/>
        <v>0.019927507239064682</v>
      </c>
    </row>
    <row r="31" spans="1:9" ht="15.75">
      <c r="A31" s="8" t="s">
        <v>17</v>
      </c>
      <c r="B31" s="15">
        <v>0.2</v>
      </c>
      <c r="C31" s="15">
        <v>0.19</v>
      </c>
      <c r="D31" s="12">
        <v>0.17</v>
      </c>
      <c r="E31" s="14">
        <v>0.17</v>
      </c>
      <c r="F31" s="14">
        <v>0.16</v>
      </c>
      <c r="G31" s="14">
        <v>0.13</v>
      </c>
      <c r="H31" s="15">
        <f t="shared" si="0"/>
        <v>-0.03</v>
      </c>
      <c r="I31" s="13">
        <f t="shared" si="1"/>
        <v>-0.1875</v>
      </c>
    </row>
    <row r="32" spans="1:9" ht="15.75">
      <c r="A32" s="8" t="s">
        <v>11</v>
      </c>
      <c r="B32" s="15">
        <v>15.92</v>
      </c>
      <c r="C32" s="15">
        <f>SUM(C30:C31)</f>
        <v>16.16</v>
      </c>
      <c r="D32" s="15">
        <f>SUM(D30:D31)</f>
        <v>16.46</v>
      </c>
      <c r="E32" s="15">
        <f>SUM(E30:E31)</f>
        <v>17.440876888217524</v>
      </c>
      <c r="F32" s="15">
        <v>17.54</v>
      </c>
      <c r="G32" s="15">
        <f>SUM(G30:G31)</f>
        <v>17.863914498141263</v>
      </c>
      <c r="H32" s="15">
        <f t="shared" si="0"/>
        <v>0.3239144981412636</v>
      </c>
      <c r="I32" s="13">
        <f t="shared" si="1"/>
        <v>0.018467189175670674</v>
      </c>
    </row>
    <row r="33" spans="1:9" ht="15.75">
      <c r="A33" s="8" t="s">
        <v>18</v>
      </c>
      <c r="B33" s="9">
        <v>1299000000</v>
      </c>
      <c r="C33" s="9">
        <v>1310000000</v>
      </c>
      <c r="D33" s="11">
        <v>1320000000</v>
      </c>
      <c r="E33" s="11">
        <v>1324000000</v>
      </c>
      <c r="F33" s="11">
        <v>1335500000</v>
      </c>
      <c r="G33" s="11">
        <v>1345000000</v>
      </c>
      <c r="H33" s="9">
        <f t="shared" si="0"/>
        <v>9500000</v>
      </c>
      <c r="I33" s="13"/>
    </row>
  </sheetData>
  <printOptions gridLines="1" horizontalCentered="1"/>
  <pageMargins left="0.75" right="0.75" top="1" bottom="1" header="0.5" footer="0.5"/>
  <pageSetup fitToHeight="1" fitToWidth="1" horizontalDpi="600" verticalDpi="600" orientation="landscape" scale="92" r:id="rId1"/>
  <headerFooter alignWithMargins="0">
    <oddHeader xml:space="preserve">&amp;C&amp;"Arial,Bold"&amp;12Fiscal Year 2011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 McGovern</cp:lastModifiedBy>
  <cp:lastPrinted>2010-05-17T16:15:47Z</cp:lastPrinted>
  <dcterms:created xsi:type="dcterms:W3CDTF">2009-03-31T11:44:37Z</dcterms:created>
  <dcterms:modified xsi:type="dcterms:W3CDTF">2010-05-17T17:25:35Z</dcterms:modified>
  <cp:category/>
  <cp:version/>
  <cp:contentType/>
  <cp:contentStatus/>
</cp:coreProperties>
</file>